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media/image1.wmf" ContentType="image/x-wmf"/>
  <Override PartName="/xl/vbaProject.bin" ContentType="application/vnd.ms-office.vbaProject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LOR DE MAIO" sheetId="1" state="visible" r:id="rId3"/>
    <sheet name="CRONOGRAMA" sheetId="2" state="visible" r:id="rId4"/>
  </sheets>
  <externalReferences>
    <externalReference r:id="rId5"/>
  </externalReferences>
  <definedNames>
    <definedName function="false" hidden="false" localSheetId="1" name="_xlnm.Print_Area" vbProcedure="false">CRONOGRAMA!$A$1:$I$19</definedName>
    <definedName function="false" hidden="false" localSheetId="0" name="_xlnm.Print_Area" vbProcedure="false">'FLOR DE MAIO'!$A$1:$M$39</definedName>
    <definedName function="false" hidden="false" name="ORÇAMENTO.CustoUnitario" vbProcedure="false">ROUND('FLOR DE MAIO'!$U1,15-13*'FLOR DE MAIO'!$AF$7)</definedName>
    <definedName function="false" hidden="false" name="ORÇAMENTO.PrecoUnitarioLicitado" vbProcedure="false">'FLOR DE MAIO'!$AL1</definedName>
    <definedName function="false" hidden="false" name="TIPOORCAMENTO" vbProcedure="false">IF(VALUE([1]MENU!$O$3)=2,"Licitado","Proposto")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<sst xmlns="http://schemas.openxmlformats.org/spreadsheetml/2006/main" count="109" uniqueCount="86">
  <si>
    <r>
      <rPr>
        <b val="true"/>
        <sz val="20"/>
        <color rgb="FF000000"/>
        <rFont val="Arial"/>
        <family val="2"/>
        <charset val="1"/>
      </rPr>
      <t xml:space="preserve">                                                                 PREFEITURA MUNICIPAL DE TRÊS DE MAIO                                                                                           </t>
    </r>
    <r>
      <rPr>
        <b val="true"/>
        <sz val="14"/>
        <color rgb="FFFF0000"/>
        <rFont val="Arial"/>
        <family val="2"/>
        <charset val="1"/>
      </rPr>
      <t xml:space="preserve"> OBS: Esse arquivo (XLS) serve apenas para edição, sendo o seu correto preenchimento de responsabilidade única e exclusiva do licitante, o qual deve observar os mesmos critérios estabelecidos nos arquivos disponibilizados no site (PDF) </t>
    </r>
  </si>
  <si>
    <t xml:space="preserve">ORÇAMENTO DISCRIMINADO - ESTRADA GERAL FLOR DE MAIO</t>
  </si>
  <si>
    <t xml:space="preserve">PROPONENTE: PREFEITURA MUNICIPAL DE TRÊS DE MAIO</t>
  </si>
  <si>
    <t xml:space="preserve">OBRA: PAVIMENTAÇÃO POLIÉDRICA COM PEDRAS IRREGULARES DE BASALTO</t>
  </si>
  <si>
    <t xml:space="preserve">TRECHO: LOCALIDADE FLOR DE MAIO</t>
  </si>
  <si>
    <t xml:space="preserve">EXECUTOR: Licitação Pública</t>
  </si>
  <si>
    <t xml:space="preserve">TIPO DE SERVIÇO: Obras viárias / Pavimentação</t>
  </si>
  <si>
    <t xml:space="preserve">ÁREA TOTAL DE INTERVENÇÃO:  9.316,76 m²</t>
  </si>
  <si>
    <t xml:space="preserve">m²</t>
  </si>
  <si>
    <t xml:space="preserve">ÁREA CALÇAMENTO EXISTENTE</t>
  </si>
  <si>
    <t xml:space="preserve">ÁREA TERRENO NATURAL</t>
  </si>
  <si>
    <t xml:space="preserve">EXTENSÃO CALÇAMENTO EXISTENTE:</t>
  </si>
  <si>
    <t xml:space="preserve">m</t>
  </si>
  <si>
    <t xml:space="preserve">EXTENSÃO TERRENO NATURAL:</t>
  </si>
  <si>
    <t xml:space="preserve">ÁREA REMENDO PROFUNDO:</t>
  </si>
  <si>
    <t xml:space="preserve">ÁREA REPERFILAGEM:</t>
  </si>
  <si>
    <t xml:space="preserve">Item</t>
  </si>
  <si>
    <t xml:space="preserve">Discriminação dos Serviços</t>
  </si>
  <si>
    <t xml:space="preserve">SINAPI</t>
  </si>
  <si>
    <t xml:space="preserve">Unid.</t>
  </si>
  <si>
    <t xml:space="preserve">Quantidade </t>
  </si>
  <si>
    <t xml:space="preserve">Material</t>
  </si>
  <si>
    <t xml:space="preserve">Mão-de-obra</t>
  </si>
  <si>
    <t xml:space="preserve">Valor Unitário</t>
  </si>
  <si>
    <t xml:space="preserve">Somatório Material</t>
  </si>
  <si>
    <t xml:space="preserve">Somatório Mão-de-Obra</t>
  </si>
  <si>
    <t xml:space="preserve">Total por Item</t>
  </si>
  <si>
    <t xml:space="preserve">1.0</t>
  </si>
  <si>
    <t xml:space="preserve">SERVIÇOS INICIAIS</t>
  </si>
  <si>
    <t xml:space="preserve">1.1</t>
  </si>
  <si>
    <t xml:space="preserve">PLACA DE OBRA EM CHAPA DE ACO GALVANIZADO FIXADA EM QUADRO DE MADEIRA SOBRE PONTALETES DE 7,5X7,5CM - FORNECIMENTO E INSTALAÇÃO</t>
  </si>
  <si>
    <t xml:space="preserve">COMP. 01</t>
  </si>
  <si>
    <t xml:space="preserve">M2</t>
  </si>
  <si>
    <t xml:space="preserve">1.2</t>
  </si>
  <si>
    <t xml:space="preserve">SERVICOS TOPOGRAFICOS PARA PAVIMENTACAO, INCLUSIVE NOTA DE SERVICOS, ACOMPANHAMENTO E GREIDE</t>
  </si>
  <si>
    <t xml:space="preserve">COMP. 78472</t>
  </si>
  <si>
    <t xml:space="preserve">2.0</t>
  </si>
  <si>
    <t xml:space="preserve">SERVIÇOS GERAIS DA OBRA</t>
  </si>
  <si>
    <t xml:space="preserve">2.1</t>
  </si>
  <si>
    <t xml:space="preserve">PAVIMENTAÇÃO</t>
  </si>
  <si>
    <t xml:space="preserve">2.1.1</t>
  </si>
  <si>
    <t xml:space="preserve">PAVIMENTAÇÃO COM PEDRAS IRREGULARES DE BASALTO SOBRE COLCHÃO DE ARGILA ESPESSURA 15CM, REJUNTADO COM PÓ DE PEDRA ESPESSURA 2 CM.</t>
  </si>
  <si>
    <t xml:space="preserve">COMP. 101170</t>
  </si>
  <si>
    <t xml:space="preserve">2.1.2</t>
  </si>
  <si>
    <t xml:space="preserve">TRANSPORTE COM CAMINHÃO BASCULANTE DE 6 M³, EM VIA URBANA PAVIMENTADA, DMT ATÉ 30 KM (UNIDADE: M3XKM). AF_07/2020</t>
  </si>
  <si>
    <t xml:space="preserve">M3XKM</t>
  </si>
  <si>
    <t xml:space="preserve">2.1.3</t>
  </si>
  <si>
    <t xml:space="preserve">2.2</t>
  </si>
  <si>
    <t xml:space="preserve">MEIO-FIO</t>
  </si>
  <si>
    <t xml:space="preserve">2.2.1</t>
  </si>
  <si>
    <t xml:space="preserve">GUIA (MEIO-FIO) CONCRETO, MOLDADA  IN LOCO  EM TRECHO RETO COM EXTRUSORA, 13 CM BASE X 22 CM ALTURA. AF_06/2016</t>
  </si>
  <si>
    <t xml:space="preserve">COMP. 94263</t>
  </si>
  <si>
    <t xml:space="preserve">2.3</t>
  </si>
  <si>
    <t xml:space="preserve">SINALIZAÇÃO</t>
  </si>
  <si>
    <t xml:space="preserve">2.3.1</t>
  </si>
  <si>
    <t xml:space="preserve">SUPORTE METÁLICO D = 3'', PAREDE 3,35MM, H=3,0M, GALVANIZADO A FOGO</t>
  </si>
  <si>
    <t xml:space="preserve">COMP. 05</t>
  </si>
  <si>
    <t xml:space="preserve">2.3.2</t>
  </si>
  <si>
    <t xml:space="preserve">PLACA DE SINALIZAÇÃO VERTICAL EM AÇO NUM 16 COM PINTURA REFLETIVA</t>
  </si>
  <si>
    <t xml:space="preserve">COMP. 06</t>
  </si>
  <si>
    <t xml:space="preserve">3.0</t>
  </si>
  <si>
    <t xml:space="preserve">SERVIÇOS FINAIS</t>
  </si>
  <si>
    <t xml:space="preserve">3.1</t>
  </si>
  <si>
    <t xml:space="preserve">LIMPEZA FINAL DA PISTA E ENTORNO COM RECOLHIMENTO DE ENTULHO </t>
  </si>
  <si>
    <t xml:space="preserve">COMP. 03</t>
  </si>
  <si>
    <t xml:space="preserve">TOTAL GERAL</t>
  </si>
  <si>
    <t xml:space="preserve">DECLARO PARA OS DEVIDOS FINS QUE OS ENCARGOS SOCIAIS ATENDEM AOS PERCENTUAIS ESTABELECIDOS NO SINAPI 07/21 PARA O ESTADO DO RIO GRANDE DO SUL PARA MÃO DE OBRA HORISTA 83,74%  E MENSALISTA 47,06%</t>
  </si>
  <si>
    <t xml:space="preserve">OBRA: PAVIMENTAÇÃO POLIÉDRICA COM PEDRAS IRREGULARES DE BASALTO - LOCALIDADE FLOR DE MAIO</t>
  </si>
  <si>
    <t xml:space="preserve">DATA: NOVEMBRO DE 2021</t>
  </si>
  <si>
    <t xml:space="preserve">CRONOGRAMA FÍSICO-FINANCEIRO</t>
  </si>
  <si>
    <t xml:space="preserve">ITEM</t>
  </si>
  <si>
    <t xml:space="preserve">SERVIÇO</t>
  </si>
  <si>
    <t xml:space="preserve">VALOR DO SERVIÇO</t>
  </si>
  <si>
    <t xml:space="preserve">PERÍODO (EVENTO)</t>
  </si>
  <si>
    <t xml:space="preserve">1°</t>
  </si>
  <si>
    <t xml:space="preserve">2°</t>
  </si>
  <si>
    <t xml:space="preserve">3°</t>
  </si>
  <si>
    <t xml:space="preserve">R$</t>
  </si>
  <si>
    <t xml:space="preserve">%</t>
  </si>
  <si>
    <t xml:space="preserve">01</t>
  </si>
  <si>
    <t xml:space="preserve">02</t>
  </si>
  <si>
    <t xml:space="preserve">03</t>
  </si>
  <si>
    <t xml:space="preserve">04</t>
  </si>
  <si>
    <t xml:space="preserve">05</t>
  </si>
  <si>
    <t xml:space="preserve">TOTAL</t>
  </si>
  <si>
    <t xml:space="preserve">TOTAL ACUMULADO</t>
  </si>
</sst>
</file>

<file path=xl/styles.xml><?xml version="1.0" encoding="utf-8"?>
<styleSheet xmlns="http://schemas.openxmlformats.org/spreadsheetml/2006/main">
  <numFmts count="13">
    <numFmt numFmtId="164" formatCode="General"/>
    <numFmt numFmtId="165" formatCode="_-&quot;R$ &quot;* #,##0.00_-;&quot;-R$ &quot;* #,##0.00_-;_-&quot;R$ &quot;* \-??_-;_-@_-"/>
    <numFmt numFmtId="166" formatCode="_(* #,##0.00_);_(* \(#,##0.00\);_(* \-??_);_(@_)"/>
    <numFmt numFmtId="167" formatCode="0.00;[RED]0.00"/>
    <numFmt numFmtId="168" formatCode="0.00%"/>
    <numFmt numFmtId="169" formatCode="&quot;R$ &quot;#,##0.00"/>
    <numFmt numFmtId="170" formatCode="0.00"/>
    <numFmt numFmtId="171" formatCode="#,##0.00;[RED]#,##0.00"/>
    <numFmt numFmtId="172" formatCode="@"/>
    <numFmt numFmtId="173" formatCode="#,##0.00"/>
    <numFmt numFmtId="174" formatCode="mmmm\-yy"/>
    <numFmt numFmtId="175" formatCode="0%"/>
    <numFmt numFmtId="176" formatCode="General"/>
  </numFmts>
  <fonts count="2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b val="true"/>
      <sz val="18"/>
      <color rgb="FF333399"/>
      <name val="Cambria"/>
      <family val="2"/>
      <charset val="1"/>
    </font>
    <font>
      <b val="true"/>
      <sz val="20"/>
      <color rgb="FF000000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0"/>
      <color rgb="FFC00000"/>
      <name val="Arial"/>
      <family val="2"/>
      <charset val="1"/>
    </font>
    <font>
      <sz val="10"/>
      <color rgb="FFC0000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color rgb="FFC00000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0.5"/>
      <name val="Arial"/>
      <family val="2"/>
      <charset val="1"/>
    </font>
    <font>
      <b val="true"/>
      <sz val="11"/>
      <color rgb="FFC00000"/>
      <name val="Arial"/>
      <family val="2"/>
      <charset val="1"/>
    </font>
    <font>
      <b val="true"/>
      <sz val="10.5"/>
      <color rgb="FF000000"/>
      <name val="Times New Roman"/>
      <family val="1"/>
      <charset val="1"/>
    </font>
    <font>
      <b val="true"/>
      <i val="true"/>
      <u val="single"/>
      <sz val="12"/>
      <color rgb="FF002060"/>
      <name val="Arial"/>
      <family val="2"/>
      <charset val="1"/>
    </font>
    <font>
      <sz val="12"/>
      <name val="Arial"/>
      <family val="2"/>
      <charset val="1"/>
    </font>
    <font>
      <sz val="9"/>
      <name val="Times New Roman"/>
      <family val="1"/>
      <charset val="1"/>
    </font>
    <font>
      <b val="true"/>
      <sz val="9"/>
      <name val="Times New Roman"/>
      <family val="1"/>
      <charset val="1"/>
    </font>
    <font>
      <b val="true"/>
      <sz val="13"/>
      <name val="Times New Roman"/>
      <family val="1"/>
      <charset val="1"/>
    </font>
    <font>
      <sz val="13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4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FCD5B5"/>
      </patternFill>
    </fill>
    <fill>
      <patternFill patternType="solid">
        <fgColor rgb="FFFFFFFF"/>
        <bgColor rgb="FFFFFFCC"/>
      </patternFill>
    </fill>
    <fill>
      <patternFill patternType="solid">
        <fgColor rgb="FFA6A6A6"/>
        <bgColor rgb="FFBFBFBF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rgb="FFFCD5B5"/>
        <bgColor rgb="FFD9D9D9"/>
      </patternFill>
    </fill>
  </fills>
  <borders count="35">
    <border diagonalUp="false" diagonalDown="false">
      <left/>
      <right/>
      <top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/>
      <bottom style="medium"/>
      <diagonal/>
    </border>
  </borders>
  <cellStyleXfs count="2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0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2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2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2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2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8" fontId="0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3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6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0" borderId="1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0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3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4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4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4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8" fillId="4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4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8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3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1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1" fontId="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1" fontId="0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4" borderId="1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8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6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6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8" fillId="5" borderId="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5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4" borderId="4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3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4" fillId="5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5" fillId="4" borderId="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4" fillId="4" borderId="8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4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7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1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4" fillId="5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2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21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1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14" fillId="0" borderId="1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2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1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2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4" fillId="0" borderId="2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4" fillId="0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4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14" fillId="0" borderId="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4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14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4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9" fillId="0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9" fillId="0" borderId="1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14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2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4" fillId="0" borderId="2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10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0" borderId="3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31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19" fillId="0" borderId="33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9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9" fillId="0" borderId="6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1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14" fillId="0" borderId="8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24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5" fontId="25" fillId="0" borderId="0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0" fontId="23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3" fontId="23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3" fontId="2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2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1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Separador de milhares 2" xfId="22"/>
    <cellStyle name="Título 5" xfId="2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FBFBF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externalLink" Target="externalLinks/externalLink1.xml"/><Relationship Id="rId6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360</xdr:colOff>
      <xdr:row>0</xdr:row>
      <xdr:rowOff>144000</xdr:rowOff>
    </xdr:from>
    <xdr:to>
      <xdr:col>1</xdr:col>
      <xdr:colOff>632520</xdr:colOff>
      <xdr:row>4</xdr:row>
      <xdr:rowOff>37440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360" y="144000"/>
          <a:ext cx="1056240" cy="110916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172.16.1.16/C:/Users/Vitor%20Mota/Desktop/C&#243;pia%20de%20Planilhas_Atualiza&#231;&#227;o%2005-21%20CERTA.xls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V50"/>
  <sheetViews>
    <sheetView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K21" activeCellId="0" sqref="K21"/>
    </sheetView>
  </sheetViews>
  <sheetFormatPr defaultColWidth="11.4609375" defaultRowHeight="12.75" zeroHeight="false" outlineLevelRow="0" outlineLevelCol="0"/>
  <cols>
    <col collapsed="false" customWidth="true" hidden="false" outlineLevel="0" max="1" min="1" style="1" width="6.01"/>
    <col collapsed="false" customWidth="true" hidden="false" outlineLevel="0" max="2" min="2" style="2" width="78.85"/>
    <col collapsed="false" customWidth="true" hidden="false" outlineLevel="0" max="3" min="3" style="2" width="19.57"/>
    <col collapsed="false" customWidth="true" hidden="false" outlineLevel="0" max="4" min="4" style="1" width="9.29"/>
    <col collapsed="false" customWidth="true" hidden="false" outlineLevel="0" max="5" min="5" style="3" width="14.28"/>
    <col collapsed="false" customWidth="true" hidden="true" outlineLevel="0" max="6" min="6" style="4" width="11.52"/>
    <col collapsed="false" customWidth="true" hidden="true" outlineLevel="0" max="7" min="7" style="4" width="0.29"/>
    <col collapsed="false" customWidth="true" hidden="false" outlineLevel="0" max="8" min="8" style="4" width="11.57"/>
    <col collapsed="false" customWidth="true" hidden="false" outlineLevel="0" max="9" min="9" style="4" width="15.29"/>
    <col collapsed="false" customWidth="false" hidden="false" outlineLevel="0" max="10" min="10" style="5" width="11.42"/>
    <col collapsed="false" customWidth="true" hidden="false" outlineLevel="0" max="11" min="11" style="5" width="17.86"/>
    <col collapsed="false" customWidth="true" hidden="false" outlineLevel="0" max="12" min="12" style="5" width="17.59"/>
    <col collapsed="false" customWidth="true" hidden="false" outlineLevel="0" max="13" min="13" style="5" width="19.71"/>
    <col collapsed="false" customWidth="true" hidden="false" outlineLevel="0" max="14" min="14" style="6" width="18.29"/>
    <col collapsed="false" customWidth="true" hidden="false" outlineLevel="0" max="15" min="15" style="0" width="13.29"/>
    <col collapsed="false" customWidth="true" hidden="false" outlineLevel="0" max="16" min="16" style="0" width="15.71"/>
    <col collapsed="false" customWidth="true" hidden="false" outlineLevel="0" max="17" min="17" style="0" width="19.57"/>
    <col collapsed="false" customWidth="true" hidden="false" outlineLevel="0" max="18" min="18" style="0" width="17"/>
    <col collapsed="false" customWidth="true" hidden="false" outlineLevel="0" max="19" min="19" style="0" width="23.01"/>
    <col collapsed="false" customWidth="true" hidden="false" outlineLevel="0" max="20" min="20" style="0" width="18.58"/>
    <col collapsed="false" customWidth="true" hidden="false" outlineLevel="0" max="21" min="21" style="0" width="18.85"/>
  </cols>
  <sheetData>
    <row r="1" customFormat="false" ht="57.4" hidden="false" customHeight="true" outlineLevel="0" collapsed="false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customFormat="false" ht="12.8" hidden="false" customHeight="false" outlineLevel="0" collapsed="false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customFormat="false" ht="12.75" hidden="false" customHeight="true" outlineLevel="0" collapsed="false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customFormat="false" ht="12.8" hidden="false" customHeight="false" outlineLevel="0" collapsed="false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customFormat="false" ht="11.45" hidden="false" customHeight="true" outlineLevel="0" collapsed="false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O5" s="6"/>
      <c r="P5" s="8"/>
      <c r="Q5" s="8"/>
      <c r="R5" s="6"/>
      <c r="S5" s="6"/>
      <c r="T5" s="6"/>
      <c r="U5" s="6"/>
      <c r="V5" s="6"/>
    </row>
    <row r="6" s="13" customFormat="true" ht="18" hidden="false" customHeight="false" outlineLevel="0" collapsed="false">
      <c r="A6" s="9" t="s">
        <v>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0"/>
      <c r="O6" s="10"/>
      <c r="P6" s="11"/>
      <c r="Q6" s="12"/>
      <c r="R6" s="10"/>
      <c r="S6" s="10"/>
      <c r="T6" s="10"/>
      <c r="U6" s="10"/>
      <c r="V6" s="10"/>
    </row>
    <row r="7" s="22" customFormat="true" ht="15" hidden="false" customHeight="true" outlineLevel="0" collapsed="false">
      <c r="A7" s="14" t="s">
        <v>2</v>
      </c>
      <c r="B7" s="15"/>
      <c r="C7" s="15"/>
      <c r="D7" s="16"/>
      <c r="E7" s="17"/>
      <c r="F7" s="18"/>
      <c r="G7" s="18"/>
      <c r="H7" s="18"/>
      <c r="I7" s="18"/>
      <c r="J7" s="19"/>
      <c r="K7" s="19"/>
      <c r="L7" s="19"/>
      <c r="M7" s="20"/>
      <c r="N7" s="21"/>
      <c r="O7" s="21"/>
      <c r="P7" s="21"/>
      <c r="Q7" s="21"/>
      <c r="R7" s="21"/>
      <c r="S7" s="21"/>
      <c r="T7" s="21"/>
      <c r="U7" s="21"/>
      <c r="V7" s="21"/>
    </row>
    <row r="8" s="31" customFormat="true" ht="15" hidden="false" customHeight="true" outlineLevel="0" collapsed="false">
      <c r="A8" s="23" t="s">
        <v>3</v>
      </c>
      <c r="B8" s="24"/>
      <c r="C8" s="24"/>
      <c r="D8" s="25"/>
      <c r="E8" s="26"/>
      <c r="F8" s="27"/>
      <c r="G8" s="26"/>
      <c r="H8" s="26"/>
      <c r="I8" s="26"/>
      <c r="J8" s="28"/>
      <c r="K8" s="28"/>
      <c r="L8" s="28"/>
      <c r="M8" s="29"/>
      <c r="N8" s="30"/>
      <c r="O8" s="30"/>
      <c r="P8" s="8"/>
      <c r="Q8" s="8"/>
      <c r="R8" s="30"/>
      <c r="S8" s="30"/>
      <c r="T8" s="30"/>
      <c r="U8" s="30"/>
      <c r="V8" s="30"/>
    </row>
    <row r="9" s="22" customFormat="true" ht="15" hidden="false" customHeight="true" outlineLevel="0" collapsed="false">
      <c r="A9" s="14" t="s">
        <v>4</v>
      </c>
      <c r="B9" s="15"/>
      <c r="C9" s="32"/>
      <c r="D9" s="33"/>
      <c r="E9" s="17"/>
      <c r="F9" s="18"/>
      <c r="G9" s="17"/>
      <c r="H9" s="34"/>
      <c r="I9" s="34"/>
      <c r="J9" s="35"/>
      <c r="K9" s="19"/>
      <c r="L9" s="19"/>
      <c r="M9" s="20"/>
      <c r="N9" s="21"/>
      <c r="O9" s="21"/>
      <c r="P9" s="36"/>
      <c r="Q9" s="36"/>
      <c r="R9" s="21"/>
      <c r="S9" s="21"/>
      <c r="T9" s="21"/>
      <c r="U9" s="21"/>
      <c r="V9" s="21"/>
    </row>
    <row r="10" s="22" customFormat="true" ht="15" hidden="false" customHeight="true" outlineLevel="0" collapsed="false">
      <c r="A10" s="14" t="s">
        <v>5</v>
      </c>
      <c r="B10" s="15"/>
      <c r="C10" s="32"/>
      <c r="D10" s="37"/>
      <c r="E10" s="17"/>
      <c r="F10" s="18"/>
      <c r="G10" s="18"/>
      <c r="H10" s="34"/>
      <c r="I10" s="34"/>
      <c r="J10" s="38"/>
      <c r="K10" s="19"/>
      <c r="L10" s="19"/>
      <c r="M10" s="20"/>
      <c r="N10" s="21"/>
      <c r="O10" s="21"/>
      <c r="P10" s="11"/>
      <c r="Q10" s="12"/>
      <c r="R10" s="21"/>
      <c r="S10" s="21"/>
      <c r="T10" s="21"/>
      <c r="U10" s="21"/>
      <c r="V10" s="21"/>
    </row>
    <row r="11" s="22" customFormat="true" ht="15" hidden="false" customHeight="true" outlineLevel="0" collapsed="false">
      <c r="A11" s="14" t="s">
        <v>6</v>
      </c>
      <c r="B11" s="15"/>
      <c r="C11" s="32"/>
      <c r="D11" s="37"/>
      <c r="E11" s="17"/>
      <c r="F11" s="18"/>
      <c r="G11" s="18"/>
      <c r="H11" s="34"/>
      <c r="I11" s="34"/>
      <c r="J11" s="38"/>
      <c r="K11" s="19"/>
      <c r="L11" s="19"/>
      <c r="M11" s="20"/>
      <c r="N11" s="21"/>
      <c r="O11" s="21"/>
      <c r="P11" s="21"/>
      <c r="Q11" s="21"/>
      <c r="R11" s="21"/>
      <c r="S11" s="21"/>
      <c r="T11" s="21"/>
      <c r="U11" s="21"/>
      <c r="V11" s="21"/>
    </row>
    <row r="12" s="22" customFormat="true" ht="15" hidden="false" customHeight="true" outlineLevel="0" collapsed="false">
      <c r="A12" s="39" t="s">
        <v>7</v>
      </c>
      <c r="B12" s="40"/>
      <c r="C12" s="40"/>
      <c r="D12" s="41"/>
      <c r="E12" s="42"/>
      <c r="F12" s="43" t="s">
        <v>8</v>
      </c>
      <c r="G12" s="44"/>
      <c r="H12" s="44"/>
      <c r="I12" s="44"/>
      <c r="J12" s="45"/>
      <c r="K12" s="45"/>
      <c r="L12" s="45"/>
      <c r="M12" s="46"/>
      <c r="N12" s="21"/>
      <c r="O12" s="21"/>
      <c r="P12" s="36"/>
      <c r="Q12" s="36"/>
      <c r="R12" s="36"/>
      <c r="S12" s="36"/>
      <c r="T12" s="36"/>
      <c r="U12" s="36"/>
      <c r="V12" s="21"/>
    </row>
    <row r="13" s="22" customFormat="true" ht="15" hidden="true" customHeight="true" outlineLevel="0" collapsed="false">
      <c r="A13" s="47" t="s">
        <v>9</v>
      </c>
      <c r="B13" s="48"/>
      <c r="C13" s="48"/>
      <c r="D13" s="49" t="n">
        <v>1273.16</v>
      </c>
      <c r="E13" s="50" t="s">
        <v>8</v>
      </c>
      <c r="F13" s="51"/>
      <c r="G13" s="51"/>
      <c r="H13" s="51"/>
      <c r="I13" s="51"/>
      <c r="J13" s="52"/>
      <c r="K13" s="52"/>
      <c r="L13" s="52"/>
      <c r="M13" s="53"/>
      <c r="N13" s="21"/>
      <c r="O13" s="21"/>
      <c r="P13" s="21"/>
      <c r="Q13" s="21"/>
      <c r="R13" s="21"/>
      <c r="S13" s="21"/>
      <c r="T13" s="21"/>
      <c r="U13" s="21"/>
      <c r="V13" s="21"/>
    </row>
    <row r="14" s="22" customFormat="true" ht="15" hidden="true" customHeight="true" outlineLevel="0" collapsed="false">
      <c r="A14" s="54" t="s">
        <v>10</v>
      </c>
      <c r="B14" s="15"/>
      <c r="C14" s="15"/>
      <c r="D14" s="55" t="n">
        <v>0</v>
      </c>
      <c r="E14" s="17" t="s">
        <v>8</v>
      </c>
      <c r="F14" s="18"/>
      <c r="G14" s="18"/>
      <c r="H14" s="18"/>
      <c r="I14" s="18"/>
      <c r="J14" s="19"/>
      <c r="K14" s="19"/>
      <c r="L14" s="19"/>
      <c r="M14" s="20"/>
      <c r="N14" s="21"/>
      <c r="O14" s="21"/>
      <c r="P14" s="21"/>
      <c r="Q14" s="21"/>
      <c r="R14" s="21"/>
      <c r="S14" s="21"/>
      <c r="T14" s="21"/>
      <c r="U14" s="21"/>
      <c r="V14" s="21"/>
    </row>
    <row r="15" s="22" customFormat="true" ht="15" hidden="true" customHeight="true" outlineLevel="0" collapsed="false">
      <c r="A15" s="54" t="s">
        <v>11</v>
      </c>
      <c r="B15" s="15"/>
      <c r="C15" s="15"/>
      <c r="D15" s="55" t="n">
        <v>0</v>
      </c>
      <c r="E15" s="17" t="s">
        <v>12</v>
      </c>
      <c r="F15" s="18"/>
      <c r="G15" s="18"/>
      <c r="H15" s="18"/>
      <c r="I15" s="18"/>
      <c r="J15" s="19"/>
      <c r="K15" s="19"/>
      <c r="L15" s="19"/>
      <c r="M15" s="20"/>
      <c r="N15" s="21"/>
      <c r="O15" s="21"/>
      <c r="P15" s="21"/>
      <c r="Q15" s="21"/>
      <c r="R15" s="21"/>
      <c r="S15" s="21"/>
      <c r="T15" s="21"/>
      <c r="U15" s="21"/>
      <c r="V15" s="21"/>
    </row>
    <row r="16" s="22" customFormat="true" ht="15" hidden="true" customHeight="true" outlineLevel="0" collapsed="false">
      <c r="A16" s="54" t="s">
        <v>13</v>
      </c>
      <c r="B16" s="15"/>
      <c r="C16" s="15"/>
      <c r="D16" s="55" t="n">
        <v>0</v>
      </c>
      <c r="E16" s="17" t="s">
        <v>12</v>
      </c>
      <c r="F16" s="18"/>
      <c r="G16" s="18"/>
      <c r="H16" s="18"/>
      <c r="I16" s="18"/>
      <c r="J16" s="19"/>
      <c r="K16" s="19"/>
      <c r="L16" s="19"/>
      <c r="M16" s="20"/>
      <c r="N16" s="21"/>
      <c r="O16" s="21"/>
      <c r="P16" s="21"/>
      <c r="Q16" s="21"/>
      <c r="R16" s="21"/>
      <c r="S16" s="21"/>
      <c r="T16" s="21"/>
      <c r="U16" s="21"/>
      <c r="V16" s="21"/>
    </row>
    <row r="17" s="22" customFormat="true" ht="15" hidden="true" customHeight="true" outlineLevel="0" collapsed="false">
      <c r="A17" s="54" t="s">
        <v>14</v>
      </c>
      <c r="B17" s="15"/>
      <c r="C17" s="15"/>
      <c r="D17" s="55" t="n">
        <v>90</v>
      </c>
      <c r="E17" s="17" t="s">
        <v>8</v>
      </c>
      <c r="F17" s="18"/>
      <c r="G17" s="18"/>
      <c r="H17" s="18"/>
      <c r="I17" s="18"/>
      <c r="J17" s="19"/>
      <c r="K17" s="19"/>
      <c r="L17" s="19"/>
      <c r="M17" s="20"/>
      <c r="N17" s="21"/>
      <c r="O17" s="21"/>
      <c r="P17" s="21"/>
      <c r="Q17" s="21"/>
      <c r="R17" s="21"/>
      <c r="S17" s="21"/>
      <c r="T17" s="21"/>
      <c r="U17" s="21"/>
      <c r="V17" s="21"/>
    </row>
    <row r="18" s="22" customFormat="true" ht="15" hidden="true" customHeight="true" outlineLevel="0" collapsed="false">
      <c r="A18" s="54" t="s">
        <v>15</v>
      </c>
      <c r="B18" s="15"/>
      <c r="C18" s="15"/>
      <c r="D18" s="55" t="n">
        <v>1166</v>
      </c>
      <c r="E18" s="17" t="s">
        <v>8</v>
      </c>
      <c r="F18" s="18"/>
      <c r="G18" s="18"/>
      <c r="H18" s="18"/>
      <c r="I18" s="18"/>
      <c r="J18" s="19"/>
      <c r="K18" s="19"/>
      <c r="L18" s="19"/>
      <c r="M18" s="20"/>
      <c r="N18" s="21"/>
      <c r="O18" s="21"/>
      <c r="P18" s="21"/>
      <c r="Q18" s="21"/>
      <c r="R18" s="21"/>
      <c r="S18" s="21"/>
      <c r="T18" s="21"/>
      <c r="U18" s="21"/>
      <c r="V18" s="21"/>
    </row>
    <row r="19" s="22" customFormat="true" ht="25.5" hidden="false" customHeight="false" outlineLevel="0" collapsed="false">
      <c r="A19" s="56" t="s">
        <v>16</v>
      </c>
      <c r="B19" s="57" t="s">
        <v>17</v>
      </c>
      <c r="C19" s="57" t="s">
        <v>18</v>
      </c>
      <c r="D19" s="57" t="s">
        <v>19</v>
      </c>
      <c r="E19" s="58" t="s">
        <v>20</v>
      </c>
      <c r="F19" s="59" t="s">
        <v>21</v>
      </c>
      <c r="G19" s="59" t="s">
        <v>22</v>
      </c>
      <c r="H19" s="59" t="s">
        <v>21</v>
      </c>
      <c r="I19" s="59" t="s">
        <v>22</v>
      </c>
      <c r="J19" s="60" t="s">
        <v>23</v>
      </c>
      <c r="K19" s="60" t="s">
        <v>24</v>
      </c>
      <c r="L19" s="60" t="s">
        <v>25</v>
      </c>
      <c r="M19" s="61" t="s">
        <v>26</v>
      </c>
      <c r="N19" s="62"/>
      <c r="O19" s="21"/>
      <c r="P19" s="63"/>
      <c r="Q19" s="64"/>
      <c r="R19" s="63"/>
      <c r="S19" s="64"/>
      <c r="T19" s="63"/>
      <c r="U19" s="64"/>
      <c r="V19" s="21"/>
    </row>
    <row r="20" s="13" customFormat="true" ht="12.75" hidden="false" customHeight="false" outlineLevel="0" collapsed="false">
      <c r="A20" s="65" t="s">
        <v>27</v>
      </c>
      <c r="B20" s="66" t="s">
        <v>28</v>
      </c>
      <c r="C20" s="66"/>
      <c r="D20" s="66"/>
      <c r="E20" s="66"/>
      <c r="F20" s="67"/>
      <c r="G20" s="68"/>
      <c r="H20" s="69"/>
      <c r="I20" s="69"/>
      <c r="J20" s="69"/>
      <c r="K20" s="70"/>
      <c r="L20" s="70"/>
      <c r="M20" s="71"/>
      <c r="N20" s="72"/>
      <c r="O20" s="73"/>
      <c r="P20" s="36"/>
      <c r="Q20" s="36"/>
      <c r="R20" s="74"/>
      <c r="S20" s="36"/>
      <c r="T20" s="74"/>
      <c r="U20" s="36"/>
      <c r="V20" s="10"/>
    </row>
    <row r="21" s="88" customFormat="true" ht="22.95" hidden="false" customHeight="false" outlineLevel="0" collapsed="false">
      <c r="A21" s="54" t="s">
        <v>29</v>
      </c>
      <c r="B21" s="32" t="s">
        <v>30</v>
      </c>
      <c r="C21" s="75" t="s">
        <v>31</v>
      </c>
      <c r="D21" s="75" t="s">
        <v>32</v>
      </c>
      <c r="E21" s="76" t="n">
        <v>2.88</v>
      </c>
      <c r="F21" s="77" t="n">
        <f aca="false">J21*0.8</f>
        <v>0</v>
      </c>
      <c r="G21" s="77" t="n">
        <f aca="false">J21-F21</f>
        <v>0</v>
      </c>
      <c r="H21" s="78"/>
      <c r="I21" s="78"/>
      <c r="J21" s="79"/>
      <c r="K21" s="79"/>
      <c r="L21" s="79"/>
      <c r="M21" s="80"/>
      <c r="N21" s="81"/>
      <c r="O21" s="82"/>
      <c r="P21" s="83"/>
      <c r="Q21" s="84"/>
      <c r="R21" s="83"/>
      <c r="S21" s="85"/>
      <c r="T21" s="86"/>
      <c r="U21" s="85"/>
      <c r="V21" s="87"/>
    </row>
    <row r="22" s="93" customFormat="true" ht="25.5" hidden="false" customHeight="false" outlineLevel="0" collapsed="false">
      <c r="A22" s="54" t="s">
        <v>33</v>
      </c>
      <c r="B22" s="89" t="s">
        <v>34</v>
      </c>
      <c r="C22" s="90" t="s">
        <v>35</v>
      </c>
      <c r="D22" s="75" t="s">
        <v>32</v>
      </c>
      <c r="E22" s="91" t="n">
        <v>9316.76</v>
      </c>
      <c r="F22" s="77"/>
      <c r="G22" s="77"/>
      <c r="H22" s="78"/>
      <c r="I22" s="78"/>
      <c r="J22" s="79"/>
      <c r="K22" s="79"/>
      <c r="L22" s="79"/>
      <c r="M22" s="80"/>
      <c r="N22" s="81"/>
      <c r="O22" s="82"/>
      <c r="P22" s="83"/>
      <c r="Q22" s="92"/>
      <c r="R22" s="83"/>
      <c r="S22" s="85"/>
      <c r="T22" s="86"/>
      <c r="U22" s="85"/>
      <c r="V22" s="92"/>
    </row>
    <row r="23" s="22" customFormat="true" ht="15" hidden="false" customHeight="false" outlineLevel="0" collapsed="false">
      <c r="A23" s="94" t="s">
        <v>36</v>
      </c>
      <c r="B23" s="95" t="s">
        <v>37</v>
      </c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6"/>
      <c r="N23" s="81"/>
      <c r="O23" s="97"/>
      <c r="P23" s="83"/>
      <c r="Q23" s="92"/>
      <c r="R23" s="83"/>
      <c r="S23" s="92"/>
      <c r="T23" s="83"/>
      <c r="U23" s="84"/>
      <c r="V23" s="21"/>
    </row>
    <row r="24" s="13" customFormat="true" ht="18" hidden="false" customHeight="true" outlineLevel="0" collapsed="false">
      <c r="A24" s="98" t="s">
        <v>38</v>
      </c>
      <c r="B24" s="99" t="s">
        <v>39</v>
      </c>
      <c r="C24" s="99"/>
      <c r="D24" s="99"/>
      <c r="E24" s="100"/>
      <c r="F24" s="101"/>
      <c r="G24" s="102"/>
      <c r="H24" s="102"/>
      <c r="I24" s="102"/>
      <c r="J24" s="102"/>
      <c r="K24" s="103"/>
      <c r="L24" s="103"/>
      <c r="M24" s="104"/>
      <c r="N24" s="72"/>
      <c r="O24" s="73"/>
      <c r="P24" s="74"/>
      <c r="Q24" s="36"/>
      <c r="R24" s="74"/>
      <c r="S24" s="36"/>
      <c r="T24" s="83"/>
      <c r="U24" s="84"/>
      <c r="V24" s="10"/>
    </row>
    <row r="25" s="22" customFormat="true" ht="25.5" hidden="false" customHeight="false" outlineLevel="0" collapsed="false">
      <c r="A25" s="54" t="s">
        <v>40</v>
      </c>
      <c r="B25" s="32" t="s">
        <v>41</v>
      </c>
      <c r="C25" s="78" t="s">
        <v>42</v>
      </c>
      <c r="D25" s="75" t="s">
        <v>32</v>
      </c>
      <c r="E25" s="76" t="n">
        <v>9118</v>
      </c>
      <c r="F25" s="77" t="n">
        <f aca="false">J25*0.85</f>
        <v>0</v>
      </c>
      <c r="G25" s="77" t="n">
        <f aca="false">J25-F25-0.01</f>
        <v>-0.01</v>
      </c>
      <c r="H25" s="78"/>
      <c r="I25" s="77"/>
      <c r="J25" s="79"/>
      <c r="K25" s="79"/>
      <c r="L25" s="79"/>
      <c r="M25" s="80"/>
      <c r="N25" s="81"/>
      <c r="O25" s="97"/>
      <c r="P25" s="83"/>
      <c r="Q25" s="84"/>
      <c r="R25" s="83"/>
      <c r="S25" s="85"/>
      <c r="T25" s="86"/>
      <c r="U25" s="85"/>
      <c r="V25" s="21"/>
    </row>
    <row r="26" s="22" customFormat="true" ht="25.5" hidden="false" customHeight="false" outlineLevel="0" collapsed="false">
      <c r="A26" s="54" t="s">
        <v>43</v>
      </c>
      <c r="B26" s="32" t="s">
        <v>44</v>
      </c>
      <c r="C26" s="75" t="n">
        <v>97914</v>
      </c>
      <c r="D26" s="75" t="s">
        <v>45</v>
      </c>
      <c r="E26" s="76" t="n">
        <v>22977.35</v>
      </c>
      <c r="F26" s="77" t="n">
        <f aca="false">J26*0.85</f>
        <v>0</v>
      </c>
      <c r="G26" s="77" t="n">
        <f aca="false">J26-F26-0.01</f>
        <v>-0.01</v>
      </c>
      <c r="H26" s="78"/>
      <c r="I26" s="77"/>
      <c r="J26" s="79"/>
      <c r="K26" s="79"/>
      <c r="L26" s="79"/>
      <c r="M26" s="80"/>
      <c r="N26" s="81"/>
      <c r="O26" s="97"/>
      <c r="P26" s="83"/>
      <c r="Q26" s="92"/>
      <c r="R26" s="83"/>
      <c r="S26" s="85"/>
      <c r="T26" s="86"/>
      <c r="U26" s="85"/>
      <c r="V26" s="21"/>
    </row>
    <row r="27" s="22" customFormat="true" ht="25.5" hidden="false" customHeight="false" outlineLevel="0" collapsed="false">
      <c r="A27" s="54" t="s">
        <v>46</v>
      </c>
      <c r="B27" s="32" t="s">
        <v>44</v>
      </c>
      <c r="C27" s="75" t="n">
        <v>97914</v>
      </c>
      <c r="D27" s="75" t="s">
        <v>45</v>
      </c>
      <c r="E27" s="76" t="n">
        <v>3063.65</v>
      </c>
      <c r="F27" s="77" t="n">
        <f aca="false">J27*0.85</f>
        <v>0</v>
      </c>
      <c r="G27" s="77" t="n">
        <f aca="false">J27-F27-0.01</f>
        <v>-0.01</v>
      </c>
      <c r="H27" s="78"/>
      <c r="I27" s="77"/>
      <c r="J27" s="79"/>
      <c r="K27" s="79"/>
      <c r="L27" s="79"/>
      <c r="M27" s="80"/>
      <c r="N27" s="81"/>
      <c r="O27" s="97"/>
      <c r="P27" s="83"/>
      <c r="Q27" s="92"/>
      <c r="R27" s="83"/>
      <c r="S27" s="85"/>
      <c r="T27" s="86"/>
      <c r="U27" s="85"/>
      <c r="V27" s="21"/>
    </row>
    <row r="28" s="13" customFormat="true" ht="18" hidden="false" customHeight="true" outlineLevel="0" collapsed="false">
      <c r="A28" s="98" t="s">
        <v>47</v>
      </c>
      <c r="B28" s="99" t="s">
        <v>48</v>
      </c>
      <c r="C28" s="99"/>
      <c r="D28" s="99"/>
      <c r="E28" s="100"/>
      <c r="F28" s="101"/>
      <c r="G28" s="102"/>
      <c r="H28" s="102"/>
      <c r="I28" s="102"/>
      <c r="J28" s="102"/>
      <c r="K28" s="103"/>
      <c r="L28" s="103"/>
      <c r="M28" s="104"/>
      <c r="N28" s="72"/>
      <c r="O28" s="73"/>
      <c r="P28" s="74"/>
      <c r="Q28" s="36"/>
      <c r="R28" s="83"/>
      <c r="S28" s="84"/>
      <c r="T28" s="83"/>
      <c r="U28" s="84"/>
      <c r="V28" s="10"/>
    </row>
    <row r="29" s="22" customFormat="true" ht="25.5" hidden="false" customHeight="false" outlineLevel="0" collapsed="false">
      <c r="A29" s="54" t="s">
        <v>49</v>
      </c>
      <c r="B29" s="32" t="s">
        <v>50</v>
      </c>
      <c r="C29" s="75" t="s">
        <v>51</v>
      </c>
      <c r="D29" s="75" t="s">
        <v>32</v>
      </c>
      <c r="E29" s="76" t="n">
        <v>2017.75</v>
      </c>
      <c r="F29" s="77" t="n">
        <f aca="false">J29*0.85</f>
        <v>0</v>
      </c>
      <c r="G29" s="77" t="n">
        <f aca="false">J29-F29</f>
        <v>0</v>
      </c>
      <c r="H29" s="78"/>
      <c r="I29" s="77"/>
      <c r="J29" s="79"/>
      <c r="K29" s="79"/>
      <c r="L29" s="79"/>
      <c r="M29" s="80"/>
      <c r="N29" s="81"/>
      <c r="O29" s="97"/>
      <c r="P29" s="83"/>
      <c r="Q29" s="84"/>
      <c r="R29" s="83"/>
      <c r="S29" s="85"/>
      <c r="T29" s="86"/>
      <c r="U29" s="85"/>
      <c r="V29" s="21"/>
    </row>
    <row r="30" s="13" customFormat="true" ht="18" hidden="false" customHeight="true" outlineLevel="0" collapsed="false">
      <c r="A30" s="98" t="s">
        <v>52</v>
      </c>
      <c r="B30" s="99" t="s">
        <v>53</v>
      </c>
      <c r="C30" s="99"/>
      <c r="D30" s="99"/>
      <c r="E30" s="100"/>
      <c r="F30" s="101"/>
      <c r="G30" s="102"/>
      <c r="H30" s="102"/>
      <c r="I30" s="102"/>
      <c r="J30" s="102"/>
      <c r="K30" s="103"/>
      <c r="L30" s="103"/>
      <c r="M30" s="104"/>
      <c r="N30" s="72"/>
      <c r="O30" s="73"/>
      <c r="P30" s="83"/>
      <c r="Q30" s="84"/>
      <c r="R30" s="74"/>
      <c r="S30" s="36"/>
      <c r="T30" s="83"/>
      <c r="U30" s="84"/>
      <c r="V30" s="10"/>
    </row>
    <row r="31" s="22" customFormat="true" ht="12.75" hidden="false" customHeight="false" outlineLevel="0" collapsed="false">
      <c r="A31" s="54" t="s">
        <v>54</v>
      </c>
      <c r="B31" s="32" t="s">
        <v>55</v>
      </c>
      <c r="C31" s="75" t="s">
        <v>56</v>
      </c>
      <c r="D31" s="75" t="s">
        <v>32</v>
      </c>
      <c r="E31" s="76" t="n">
        <v>10</v>
      </c>
      <c r="F31" s="77" t="n">
        <f aca="false">J31*0.85</f>
        <v>0</v>
      </c>
      <c r="G31" s="77" t="n">
        <f aca="false">J31-F31</f>
        <v>0</v>
      </c>
      <c r="H31" s="78"/>
      <c r="I31" s="77"/>
      <c r="J31" s="79"/>
      <c r="K31" s="79"/>
      <c r="L31" s="79"/>
      <c r="M31" s="80"/>
      <c r="N31" s="81"/>
      <c r="O31" s="97"/>
      <c r="P31" s="83"/>
      <c r="Q31" s="84"/>
      <c r="R31" s="83"/>
      <c r="S31" s="85"/>
      <c r="T31" s="86"/>
      <c r="U31" s="85"/>
      <c r="V31" s="21"/>
    </row>
    <row r="32" s="22" customFormat="true" ht="12.75" hidden="false" customHeight="false" outlineLevel="0" collapsed="false">
      <c r="A32" s="54" t="s">
        <v>57</v>
      </c>
      <c r="B32" s="32" t="s">
        <v>58</v>
      </c>
      <c r="C32" s="75" t="s">
        <v>59</v>
      </c>
      <c r="D32" s="75" t="s">
        <v>32</v>
      </c>
      <c r="E32" s="76" t="n">
        <v>2.29</v>
      </c>
      <c r="F32" s="77" t="n">
        <f aca="false">J32*0.85</f>
        <v>0</v>
      </c>
      <c r="G32" s="77" t="n">
        <f aca="false">J32-F32</f>
        <v>0</v>
      </c>
      <c r="H32" s="78"/>
      <c r="I32" s="77"/>
      <c r="J32" s="79"/>
      <c r="K32" s="79"/>
      <c r="L32" s="79"/>
      <c r="M32" s="80"/>
      <c r="N32" s="81"/>
      <c r="O32" s="97"/>
      <c r="P32" s="83"/>
      <c r="Q32" s="84"/>
      <c r="R32" s="83"/>
      <c r="S32" s="85"/>
      <c r="T32" s="86"/>
      <c r="U32" s="85"/>
      <c r="V32" s="21"/>
    </row>
    <row r="33" s="13" customFormat="true" ht="18" hidden="false" customHeight="true" outlineLevel="0" collapsed="false">
      <c r="A33" s="65" t="s">
        <v>60</v>
      </c>
      <c r="B33" s="66" t="s">
        <v>61</v>
      </c>
      <c r="C33" s="66"/>
      <c r="D33" s="66"/>
      <c r="E33" s="105"/>
      <c r="F33" s="67"/>
      <c r="G33" s="68"/>
      <c r="H33" s="68"/>
      <c r="I33" s="68"/>
      <c r="J33" s="68"/>
      <c r="K33" s="67"/>
      <c r="L33" s="67"/>
      <c r="M33" s="106"/>
      <c r="N33" s="72"/>
      <c r="O33" s="73"/>
      <c r="P33" s="107"/>
      <c r="Q33" s="108"/>
      <c r="R33" s="74"/>
      <c r="S33" s="36"/>
      <c r="T33" s="83"/>
      <c r="U33" s="84"/>
      <c r="V33" s="10"/>
    </row>
    <row r="34" s="111" customFormat="true" ht="12.75" hidden="false" customHeight="false" outlineLevel="0" collapsed="false">
      <c r="A34" s="54" t="s">
        <v>62</v>
      </c>
      <c r="B34" s="89" t="s">
        <v>63</v>
      </c>
      <c r="C34" s="90" t="s">
        <v>64</v>
      </c>
      <c r="D34" s="75" t="s">
        <v>32</v>
      </c>
      <c r="E34" s="91" t="n">
        <v>9316.76</v>
      </c>
      <c r="F34" s="77"/>
      <c r="G34" s="77"/>
      <c r="H34" s="78"/>
      <c r="I34" s="77"/>
      <c r="J34" s="79"/>
      <c r="K34" s="79"/>
      <c r="L34" s="79"/>
      <c r="M34" s="80"/>
      <c r="N34" s="109"/>
      <c r="O34" s="73"/>
      <c r="P34" s="83"/>
      <c r="Q34" s="92"/>
      <c r="R34" s="83"/>
      <c r="S34" s="85"/>
      <c r="T34" s="86"/>
      <c r="U34" s="85"/>
      <c r="V34" s="110"/>
    </row>
    <row r="35" s="13" customFormat="true" ht="18" hidden="false" customHeight="true" outlineLevel="0" collapsed="false">
      <c r="A35" s="112" t="s">
        <v>65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3"/>
      <c r="L35" s="113"/>
      <c r="M35" s="114"/>
      <c r="N35" s="72"/>
      <c r="O35" s="73"/>
      <c r="P35" s="107"/>
      <c r="Q35" s="108"/>
      <c r="R35" s="74"/>
      <c r="S35" s="115"/>
      <c r="T35" s="116"/>
      <c r="U35" s="117"/>
      <c r="V35" s="10"/>
    </row>
    <row r="36" s="111" customFormat="true" ht="18" hidden="false" customHeight="true" outlineLevel="0" collapsed="false">
      <c r="A36" s="118" t="s">
        <v>66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09"/>
      <c r="O36" s="6"/>
      <c r="P36" s="92"/>
      <c r="Q36" s="92"/>
      <c r="R36" s="92"/>
      <c r="S36" s="92"/>
      <c r="T36" s="119"/>
      <c r="U36" s="110"/>
      <c r="V36" s="110"/>
    </row>
    <row r="37" s="111" customFormat="true" ht="18" hidden="false" customHeight="true" outlineLevel="0" collapsed="false">
      <c r="A37" s="118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18"/>
      <c r="N37" s="109"/>
      <c r="O37" s="6"/>
      <c r="P37" s="92"/>
      <c r="Q37" s="92"/>
      <c r="R37" s="92"/>
      <c r="S37" s="120"/>
      <c r="T37" s="121"/>
      <c r="U37" s="121"/>
      <c r="V37" s="110"/>
    </row>
    <row r="38" s="22" customFormat="true" ht="12.75" hidden="false" customHeight="true" outlineLevel="0" collapsed="false">
      <c r="N38" s="122"/>
      <c r="O38" s="6"/>
      <c r="P38" s="92"/>
      <c r="Q38" s="92"/>
      <c r="R38" s="92"/>
      <c r="S38" s="120"/>
      <c r="T38" s="121"/>
      <c r="U38" s="121"/>
      <c r="V38" s="21"/>
    </row>
    <row r="39" s="13" customFormat="true" ht="18" hidden="false" customHeight="true" outlineLevel="0" collapsed="false">
      <c r="A39" s="123"/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4"/>
      <c r="O39" s="6"/>
      <c r="P39" s="36"/>
      <c r="Q39" s="36"/>
      <c r="R39" s="36"/>
      <c r="S39" s="120"/>
      <c r="T39" s="121"/>
      <c r="U39" s="121"/>
      <c r="V39" s="10"/>
    </row>
    <row r="40" s="93" customFormat="true" ht="28.5" hidden="false" customHeight="true" outlineLevel="0" collapsed="false">
      <c r="A40" s="1"/>
      <c r="B40" s="2"/>
      <c r="C40" s="2"/>
      <c r="D40" s="1"/>
      <c r="E40" s="3"/>
      <c r="F40" s="4"/>
      <c r="G40" s="4"/>
      <c r="H40" s="4"/>
      <c r="I40" s="4"/>
      <c r="J40" s="5"/>
      <c r="K40" s="5"/>
      <c r="N40" s="92"/>
      <c r="T40" s="125"/>
    </row>
    <row r="41" s="13" customFormat="true" ht="18" hidden="false" customHeight="true" outlineLevel="0" collapsed="false">
      <c r="N41" s="124"/>
      <c r="O41" s="0"/>
      <c r="P41" s="126"/>
      <c r="Q41" s="126"/>
      <c r="R41" s="126"/>
      <c r="S41" s="126"/>
      <c r="T41" s="127"/>
    </row>
    <row r="42" customFormat="false" ht="12.75" hidden="false" customHeight="true" outlineLevel="0" collapsed="false">
      <c r="P42" s="1"/>
      <c r="Q42" s="1"/>
      <c r="R42" s="1"/>
      <c r="S42" s="1"/>
      <c r="T42" s="128"/>
    </row>
    <row r="43" customFormat="false" ht="17.25" hidden="false" customHeight="true" outlineLevel="0" collapsed="false">
      <c r="P43" s="1"/>
      <c r="Q43" s="1"/>
      <c r="R43" s="1"/>
      <c r="S43" s="1"/>
      <c r="T43" s="128"/>
    </row>
    <row r="44" customFormat="false" ht="12.75" hidden="false" customHeight="false" outlineLevel="0" collapsed="false">
      <c r="P44" s="1"/>
      <c r="Q44" s="1"/>
      <c r="R44" s="1"/>
      <c r="S44" s="1"/>
      <c r="T44" s="128"/>
    </row>
    <row r="45" customFormat="false" ht="12.75" hidden="false" customHeight="false" outlineLevel="0" collapsed="false">
      <c r="B45" s="129"/>
      <c r="C45" s="129"/>
      <c r="D45" s="130"/>
      <c r="E45" s="131"/>
      <c r="F45" s="132"/>
      <c r="G45" s="132"/>
      <c r="H45" s="132"/>
      <c r="I45" s="133"/>
      <c r="J45" s="134"/>
      <c r="K45" s="135"/>
      <c r="L45" s="134"/>
      <c r="M45" s="134"/>
      <c r="P45" s="1"/>
      <c r="Q45" s="1"/>
      <c r="R45" s="1"/>
      <c r="S45" s="1"/>
      <c r="T45" s="128"/>
    </row>
    <row r="46" customFormat="false" ht="15.95" hidden="false" customHeight="true" outlineLevel="0" collapsed="false">
      <c r="B46" s="129"/>
      <c r="C46" s="129"/>
      <c r="D46" s="130"/>
      <c r="E46" s="131"/>
      <c r="F46" s="132"/>
      <c r="G46" s="132"/>
      <c r="H46" s="132"/>
      <c r="I46" s="132"/>
      <c r="P46" s="1"/>
      <c r="Q46" s="1"/>
      <c r="R46" s="1"/>
      <c r="S46" s="1"/>
      <c r="T46" s="128"/>
    </row>
    <row r="47" customFormat="false" ht="15.95" hidden="false" customHeight="true" outlineLevel="0" collapsed="false">
      <c r="B47" s="136"/>
      <c r="C47" s="136"/>
      <c r="D47" s="130"/>
      <c r="E47" s="131"/>
      <c r="F47" s="132"/>
      <c r="G47" s="132"/>
      <c r="H47" s="132"/>
      <c r="I47" s="132"/>
      <c r="P47" s="1"/>
      <c r="Q47" s="1"/>
      <c r="R47" s="1"/>
      <c r="S47" s="1"/>
      <c r="T47" s="128"/>
    </row>
    <row r="48" customFormat="false" ht="15.95" hidden="false" customHeight="true" outlineLevel="0" collapsed="false">
      <c r="B48" s="137"/>
      <c r="C48" s="137"/>
      <c r="D48" s="130"/>
      <c r="E48" s="131"/>
      <c r="F48" s="132"/>
      <c r="G48" s="132"/>
      <c r="H48" s="132"/>
      <c r="I48" s="132"/>
      <c r="P48" s="1"/>
      <c r="Q48" s="1"/>
      <c r="R48" s="1"/>
      <c r="S48" s="1"/>
      <c r="T48" s="128"/>
    </row>
    <row r="49" customFormat="false" ht="15.95" hidden="false" customHeight="true" outlineLevel="0" collapsed="false">
      <c r="B49" s="138"/>
      <c r="C49" s="138"/>
      <c r="D49" s="130"/>
      <c r="E49" s="131"/>
      <c r="F49" s="132"/>
      <c r="G49" s="132"/>
      <c r="H49" s="132"/>
      <c r="I49" s="133"/>
      <c r="J49" s="134"/>
      <c r="K49" s="135"/>
      <c r="L49" s="134"/>
      <c r="M49" s="134"/>
      <c r="P49" s="1"/>
      <c r="Q49" s="1"/>
      <c r="R49" s="1"/>
      <c r="S49" s="1"/>
    </row>
    <row r="50" customFormat="false" ht="16.5" hidden="false" customHeight="false" outlineLevel="0" collapsed="false">
      <c r="B50" s="6"/>
      <c r="C50" s="6"/>
      <c r="D50" s="130"/>
      <c r="E50" s="131"/>
      <c r="F50" s="132"/>
      <c r="G50" s="132"/>
      <c r="H50" s="132"/>
      <c r="I50" s="133"/>
      <c r="J50" s="139"/>
      <c r="K50" s="139"/>
      <c r="L50" s="139"/>
      <c r="M50" s="134"/>
      <c r="P50" s="1"/>
      <c r="Q50" s="1"/>
      <c r="R50" s="1"/>
      <c r="S50" s="1"/>
    </row>
  </sheetData>
  <mergeCells count="11">
    <mergeCell ref="A1:M5"/>
    <mergeCell ref="P5:Q5"/>
    <mergeCell ref="A6:M6"/>
    <mergeCell ref="P8:Q8"/>
    <mergeCell ref="P12:U12"/>
    <mergeCell ref="B23:L23"/>
    <mergeCell ref="A35:J35"/>
    <mergeCell ref="A36:M37"/>
    <mergeCell ref="S37:S39"/>
    <mergeCell ref="T37:U39"/>
    <mergeCell ref="J50:L50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41" man="true" max="16383" min="0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I35"/>
  <sheetViews>
    <sheetView showFormulas="false" showGridLines="true" showRowColHeaders="true" showZeros="true" rightToLeft="false" tabSelected="false" showOutlineSymbols="true" defaultGridColor="true" view="normal" topLeftCell="A1" colorId="64" zoomScale="75" zoomScaleNormal="75" zoomScalePageLayoutView="100" workbookViewId="0">
      <selection pane="topLeft" activeCell="A19" activeCellId="0" sqref="A19"/>
    </sheetView>
  </sheetViews>
  <sheetFormatPr defaultColWidth="8.70703125" defaultRowHeight="12.75" zeroHeight="false" outlineLevelRow="0" outlineLevelCol="0"/>
  <cols>
    <col collapsed="false" customWidth="true" hidden="false" outlineLevel="0" max="2" min="2" style="0" width="65.42"/>
    <col collapsed="false" customWidth="true" hidden="false" outlineLevel="0" max="3" min="3" style="0" width="24.71"/>
    <col collapsed="false" customWidth="true" hidden="false" outlineLevel="0" max="4" min="4" style="0" width="20.57"/>
    <col collapsed="false" customWidth="true" hidden="false" outlineLevel="0" max="5" min="5" style="0" width="9"/>
    <col collapsed="false" customWidth="true" hidden="false" outlineLevel="0" max="6" min="6" style="0" width="18.29"/>
    <col collapsed="false" customWidth="true" hidden="false" outlineLevel="0" max="7" min="7" style="0" width="16.87"/>
    <col collapsed="false" customWidth="true" hidden="false" outlineLevel="0" max="8" min="8" style="0" width="18.29"/>
    <col collapsed="false" customWidth="true" hidden="false" outlineLevel="0" max="9" min="9" style="0" width="15"/>
  </cols>
  <sheetData>
    <row r="1" customFormat="false" ht="15.75" hidden="false" customHeight="true" outlineLevel="0" collapsed="false">
      <c r="A1" s="140" t="s">
        <v>67</v>
      </c>
      <c r="B1" s="140"/>
      <c r="C1" s="140"/>
      <c r="D1" s="140"/>
      <c r="E1" s="140"/>
      <c r="F1" s="140"/>
      <c r="G1" s="141"/>
      <c r="H1" s="142"/>
      <c r="I1" s="143"/>
    </row>
    <row r="2" customFormat="false" ht="15.75" hidden="false" customHeight="false" outlineLevel="0" collapsed="false">
      <c r="A2" s="144" t="s">
        <v>68</v>
      </c>
      <c r="B2" s="144"/>
      <c r="C2" s="144"/>
      <c r="D2" s="145"/>
      <c r="E2" s="146"/>
      <c r="F2" s="145"/>
      <c r="G2" s="147"/>
      <c r="H2" s="145"/>
      <c r="I2" s="148"/>
    </row>
    <row r="3" customFormat="false" ht="15.75" hidden="false" customHeight="false" outlineLevel="0" collapsed="false">
      <c r="A3" s="144"/>
      <c r="B3" s="144"/>
      <c r="C3" s="144"/>
      <c r="D3" s="149"/>
      <c r="E3" s="149"/>
      <c r="F3" s="149"/>
      <c r="G3" s="149"/>
      <c r="H3" s="149"/>
      <c r="I3" s="149"/>
    </row>
    <row r="4" customFormat="false" ht="16.5" hidden="false" customHeight="false" outlineLevel="0" collapsed="false">
      <c r="A4" s="150"/>
      <c r="B4" s="151"/>
      <c r="C4" s="151"/>
      <c r="D4" s="152"/>
      <c r="E4" s="153"/>
      <c r="F4" s="152"/>
      <c r="G4" s="154"/>
      <c r="H4" s="152"/>
      <c r="I4" s="155"/>
    </row>
    <row r="5" customFormat="false" ht="12.75" hidden="false" customHeight="false" outlineLevel="0" collapsed="false">
      <c r="A5" s="156" t="s">
        <v>69</v>
      </c>
      <c r="B5" s="156"/>
      <c r="C5" s="156"/>
      <c r="D5" s="156"/>
      <c r="E5" s="156"/>
      <c r="F5" s="156"/>
      <c r="G5" s="156"/>
      <c r="H5" s="156"/>
      <c r="I5" s="156"/>
    </row>
    <row r="6" customFormat="false" ht="12.75" hidden="false" customHeight="false" outlineLevel="0" collapsed="false">
      <c r="A6" s="156"/>
      <c r="B6" s="156"/>
      <c r="C6" s="156"/>
      <c r="D6" s="156"/>
      <c r="E6" s="156"/>
      <c r="F6" s="156"/>
      <c r="G6" s="156"/>
      <c r="H6" s="156"/>
      <c r="I6" s="156"/>
    </row>
    <row r="7" customFormat="false" ht="13.5" hidden="false" customHeight="false" outlineLevel="0" collapsed="false">
      <c r="A7" s="156"/>
      <c r="B7" s="156"/>
      <c r="C7" s="156"/>
      <c r="D7" s="156"/>
      <c r="E7" s="156"/>
      <c r="F7" s="156"/>
      <c r="G7" s="156"/>
      <c r="H7" s="156"/>
      <c r="I7" s="156"/>
    </row>
    <row r="8" customFormat="false" ht="16.5" hidden="false" customHeight="true" outlineLevel="0" collapsed="false">
      <c r="A8" s="157" t="s">
        <v>70</v>
      </c>
      <c r="B8" s="158" t="s">
        <v>71</v>
      </c>
      <c r="C8" s="159" t="s">
        <v>72</v>
      </c>
      <c r="D8" s="160" t="s">
        <v>73</v>
      </c>
      <c r="E8" s="160"/>
      <c r="F8" s="160"/>
      <c r="G8" s="160"/>
      <c r="H8" s="160"/>
      <c r="I8" s="160"/>
    </row>
    <row r="9" customFormat="false" ht="15.75" hidden="false" customHeight="false" outlineLevel="0" collapsed="false">
      <c r="A9" s="157"/>
      <c r="B9" s="158"/>
      <c r="C9" s="159"/>
      <c r="D9" s="161" t="s">
        <v>74</v>
      </c>
      <c r="E9" s="161"/>
      <c r="F9" s="161" t="s">
        <v>75</v>
      </c>
      <c r="G9" s="161"/>
      <c r="H9" s="162" t="s">
        <v>76</v>
      </c>
      <c r="I9" s="162"/>
    </row>
    <row r="10" customFormat="false" ht="15.75" hidden="false" customHeight="false" outlineLevel="0" collapsed="false">
      <c r="A10" s="157"/>
      <c r="B10" s="158"/>
      <c r="C10" s="163"/>
      <c r="D10" s="164" t="s">
        <v>77</v>
      </c>
      <c r="E10" s="165" t="s">
        <v>78</v>
      </c>
      <c r="F10" s="166" t="s">
        <v>77</v>
      </c>
      <c r="G10" s="165" t="s">
        <v>78</v>
      </c>
      <c r="H10" s="166" t="s">
        <v>77</v>
      </c>
      <c r="I10" s="167" t="s">
        <v>78</v>
      </c>
    </row>
    <row r="11" customFormat="false" ht="15.75" hidden="false" customHeight="false" outlineLevel="0" collapsed="false">
      <c r="A11" s="168" t="s">
        <v>79</v>
      </c>
      <c r="B11" s="169" t="str">
        <f aca="false">'FLOR DE MAIO'!B20</f>
        <v>SERVIÇOS INICIAIS</v>
      </c>
      <c r="C11" s="170" t="n">
        <f aca="false">'FLOR DE MAIO'!M20</f>
        <v>0</v>
      </c>
      <c r="D11" s="171" t="n">
        <f aca="false">ROUNDDOWN((E11*C11),2)</f>
        <v>0</v>
      </c>
      <c r="E11" s="172" t="n">
        <v>0</v>
      </c>
      <c r="F11" s="171" t="n">
        <f aca="false">G11*C11</f>
        <v>0</v>
      </c>
      <c r="G11" s="172" t="n">
        <v>0</v>
      </c>
      <c r="H11" s="171" t="n">
        <f aca="false">I11*C11</f>
        <v>0</v>
      </c>
      <c r="I11" s="173" t="n">
        <v>0</v>
      </c>
    </row>
    <row r="12" customFormat="false" ht="15.75" hidden="false" customHeight="false" outlineLevel="0" collapsed="false">
      <c r="A12" s="174" t="s">
        <v>80</v>
      </c>
      <c r="B12" s="175" t="s">
        <v>39</v>
      </c>
      <c r="C12" s="176" t="n">
        <f aca="false">'FLOR DE MAIO'!M24</f>
        <v>0</v>
      </c>
      <c r="D12" s="171" t="n">
        <f aca="false">(E12*C12)</f>
        <v>0</v>
      </c>
      <c r="E12" s="172" t="n">
        <v>0</v>
      </c>
      <c r="F12" s="171" t="n">
        <f aca="false">G12*C12</f>
        <v>0</v>
      </c>
      <c r="G12" s="172" t="n">
        <v>0</v>
      </c>
      <c r="H12" s="171" t="n">
        <f aca="false">I12*C12</f>
        <v>0</v>
      </c>
      <c r="I12" s="173" t="n">
        <v>0</v>
      </c>
    </row>
    <row r="13" customFormat="false" ht="15.75" hidden="false" customHeight="false" outlineLevel="0" collapsed="false">
      <c r="A13" s="177" t="s">
        <v>81</v>
      </c>
      <c r="B13" s="178" t="s">
        <v>48</v>
      </c>
      <c r="C13" s="179" t="n">
        <f aca="false">'FLOR DE MAIO'!M28</f>
        <v>0</v>
      </c>
      <c r="D13" s="171" t="n">
        <f aca="false">(E13*C13)</f>
        <v>0</v>
      </c>
      <c r="E13" s="180" t="n">
        <v>0</v>
      </c>
      <c r="F13" s="171" t="n">
        <f aca="false">G13*C13</f>
        <v>0</v>
      </c>
      <c r="G13" s="172" t="n">
        <v>0</v>
      </c>
      <c r="H13" s="171" t="n">
        <f aca="false">I13*C13</f>
        <v>0</v>
      </c>
      <c r="I13" s="173" t="n">
        <v>0</v>
      </c>
    </row>
    <row r="14" customFormat="false" ht="15.75" hidden="false" customHeight="false" outlineLevel="0" collapsed="false">
      <c r="A14" s="174" t="s">
        <v>82</v>
      </c>
      <c r="B14" s="175" t="s">
        <v>53</v>
      </c>
      <c r="C14" s="176" t="n">
        <f aca="false">'FLOR DE MAIO'!M30</f>
        <v>0</v>
      </c>
      <c r="D14" s="171" t="n">
        <f aca="false">(E14*C14)</f>
        <v>0</v>
      </c>
      <c r="E14" s="172" t="n">
        <v>0</v>
      </c>
      <c r="F14" s="171" t="n">
        <f aca="false">G14*C14</f>
        <v>0</v>
      </c>
      <c r="G14" s="172" t="n">
        <v>0</v>
      </c>
      <c r="H14" s="171" t="n">
        <f aca="false">I14*C14</f>
        <v>0</v>
      </c>
      <c r="I14" s="173" t="n">
        <v>0</v>
      </c>
    </row>
    <row r="15" customFormat="false" ht="16.5" hidden="false" customHeight="false" outlineLevel="0" collapsed="false">
      <c r="A15" s="174" t="s">
        <v>83</v>
      </c>
      <c r="B15" s="175" t="s">
        <v>61</v>
      </c>
      <c r="C15" s="176" t="n">
        <f aca="false">'FLOR DE MAIO'!M33</f>
        <v>0</v>
      </c>
      <c r="D15" s="171" t="n">
        <f aca="false">(E15*C15)</f>
        <v>0</v>
      </c>
      <c r="E15" s="172" t="n">
        <v>0</v>
      </c>
      <c r="F15" s="171" t="n">
        <f aca="false">G15*C15</f>
        <v>0</v>
      </c>
      <c r="G15" s="172" t="n">
        <v>0</v>
      </c>
      <c r="H15" s="171" t="n">
        <f aca="false">I15*C15</f>
        <v>0</v>
      </c>
      <c r="I15" s="173" t="n">
        <v>0</v>
      </c>
    </row>
    <row r="16" customFormat="false" ht="15.75" hidden="false" customHeight="false" outlineLevel="0" collapsed="false">
      <c r="A16" s="181" t="s">
        <v>84</v>
      </c>
      <c r="B16" s="181"/>
      <c r="C16" s="182" t="n">
        <f aca="false">SUM(C11:C15)</f>
        <v>0</v>
      </c>
      <c r="D16" s="183" t="n">
        <f aca="false">SUM(D11:D15)</f>
        <v>0</v>
      </c>
      <c r="E16" s="184" t="e">
        <f aca="false">D16/C16</f>
        <v>#DIV/0!</v>
      </c>
      <c r="F16" s="183" t="n">
        <f aca="false">SUM(F11:F15)</f>
        <v>0</v>
      </c>
      <c r="G16" s="185" t="e">
        <f aca="false">F16/C16</f>
        <v>#DIV/0!</v>
      </c>
      <c r="H16" s="183" t="n">
        <f aca="false">ROUNDUP((SUM(H11:H15)),2)</f>
        <v>0</v>
      </c>
      <c r="I16" s="186" t="e">
        <f aca="false">H16/C16</f>
        <v>#DIV/0!</v>
      </c>
    </row>
    <row r="17" customFormat="false" ht="16.5" hidden="false" customHeight="false" outlineLevel="0" collapsed="false">
      <c r="A17" s="187" t="s">
        <v>85</v>
      </c>
      <c r="B17" s="187"/>
      <c r="C17" s="182"/>
      <c r="D17" s="188" t="n">
        <f aca="false">D16</f>
        <v>0</v>
      </c>
      <c r="E17" s="189" t="e">
        <f aca="false">D17/C16</f>
        <v>#DIV/0!</v>
      </c>
      <c r="F17" s="188" t="n">
        <f aca="false">ROUNDDOWN(F16+D17,2)</f>
        <v>0</v>
      </c>
      <c r="G17" s="189" t="e">
        <f aca="false">F17/C16</f>
        <v>#DIV/0!</v>
      </c>
      <c r="H17" s="190" t="n">
        <f aca="false">H16+F17</f>
        <v>0</v>
      </c>
      <c r="I17" s="191" t="e">
        <f aca="false">H17/C16</f>
        <v>#DIV/0!</v>
      </c>
    </row>
    <row r="18" customFormat="false" ht="18.75" hidden="false" customHeight="false" outlineLevel="0" collapsed="false">
      <c r="A18" s="192"/>
      <c r="B18" s="192"/>
      <c r="C18" s="192"/>
      <c r="D18" s="193"/>
      <c r="E18" s="192"/>
      <c r="F18" s="193"/>
      <c r="G18" s="192"/>
      <c r="H18" s="193"/>
      <c r="I18" s="192"/>
    </row>
    <row r="19" customFormat="false" ht="18.75" hidden="false" customHeight="false" outlineLevel="0" collapsed="false">
      <c r="A19" s="194"/>
      <c r="B19" s="194"/>
      <c r="C19" s="194"/>
      <c r="D19" s="194"/>
      <c r="E19" s="194"/>
      <c r="F19" s="194"/>
      <c r="G19" s="194"/>
      <c r="H19" s="194"/>
      <c r="I19" s="194"/>
    </row>
    <row r="20" customFormat="false" ht="18.75" hidden="false" customHeight="false" outlineLevel="0" collapsed="false">
      <c r="A20" s="192"/>
      <c r="B20" s="192"/>
      <c r="C20" s="192"/>
      <c r="D20" s="193"/>
      <c r="E20" s="192"/>
      <c r="F20" s="193"/>
      <c r="G20" s="192"/>
      <c r="H20" s="193"/>
      <c r="I20" s="192"/>
    </row>
    <row r="21" customFormat="false" ht="18.75" hidden="false" customHeight="false" outlineLevel="0" collapsed="false">
      <c r="A21" s="192"/>
      <c r="B21" s="192"/>
      <c r="C21" s="192"/>
      <c r="D21" s="193"/>
      <c r="E21" s="192"/>
      <c r="F21" s="193"/>
      <c r="G21" s="192"/>
      <c r="H21" s="193"/>
      <c r="I21" s="192"/>
    </row>
    <row r="22" customFormat="false" ht="18.75" hidden="false" customHeight="false" outlineLevel="0" collapsed="false">
      <c r="A22" s="192"/>
      <c r="B22" s="192"/>
      <c r="C22" s="192"/>
      <c r="D22" s="193"/>
      <c r="E22" s="192"/>
      <c r="F22" s="193"/>
      <c r="G22" s="192"/>
      <c r="H22" s="193"/>
      <c r="I22" s="192"/>
    </row>
    <row r="23" customFormat="false" ht="18.75" hidden="false" customHeight="false" outlineLevel="0" collapsed="false">
      <c r="A23" s="192"/>
      <c r="B23" s="192"/>
      <c r="C23" s="192"/>
      <c r="D23" s="195"/>
      <c r="E23" s="196"/>
      <c r="F23" s="193"/>
      <c r="G23" s="196"/>
      <c r="H23" s="196"/>
      <c r="I23" s="192"/>
    </row>
    <row r="24" customFormat="false" ht="18.75" hidden="false" customHeight="false" outlineLevel="0" collapsed="false">
      <c r="A24" s="192"/>
      <c r="B24" s="192"/>
      <c r="C24" s="192"/>
      <c r="D24" s="197"/>
      <c r="E24" s="192"/>
      <c r="F24" s="193"/>
      <c r="G24" s="192"/>
      <c r="H24" s="197"/>
      <c r="I24" s="192"/>
    </row>
    <row r="25" customFormat="false" ht="18.75" hidden="false" customHeight="false" outlineLevel="0" collapsed="false">
      <c r="A25" s="192"/>
      <c r="B25" s="192"/>
      <c r="C25" s="192"/>
      <c r="D25" s="197"/>
      <c r="E25" s="192"/>
      <c r="F25" s="197"/>
      <c r="G25" s="192"/>
      <c r="H25" s="197"/>
      <c r="I25" s="192"/>
    </row>
    <row r="26" customFormat="false" ht="18.75" hidden="false" customHeight="false" outlineLevel="0" collapsed="false">
      <c r="A26" s="192"/>
      <c r="B26" s="6"/>
      <c r="C26" s="6"/>
      <c r="D26" s="6"/>
      <c r="E26" s="6"/>
      <c r="F26" s="6"/>
      <c r="G26" s="6"/>
      <c r="H26" s="6"/>
      <c r="I26" s="192"/>
    </row>
    <row r="27" customFormat="false" ht="18.75" hidden="false" customHeight="false" outlineLevel="0" collapsed="false">
      <c r="A27" s="192"/>
      <c r="B27" s="6"/>
      <c r="C27" s="6"/>
      <c r="D27" s="6"/>
      <c r="E27" s="6"/>
      <c r="F27" s="6"/>
      <c r="G27" s="6"/>
      <c r="H27" s="6"/>
      <c r="I27" s="192"/>
    </row>
    <row r="28" customFormat="false" ht="18.75" hidden="false" customHeight="false" outlineLevel="0" collapsed="false">
      <c r="A28" s="192"/>
      <c r="B28" s="6"/>
      <c r="C28" s="6"/>
      <c r="D28" s="6"/>
      <c r="E28" s="6"/>
      <c r="F28" s="6"/>
      <c r="G28" s="6"/>
      <c r="H28" s="6"/>
      <c r="I28" s="192"/>
    </row>
    <row r="29" customFormat="false" ht="18.75" hidden="false" customHeight="false" outlineLevel="0" collapsed="false">
      <c r="A29" s="192"/>
      <c r="B29" s="137"/>
      <c r="C29" s="198"/>
      <c r="D29" s="195"/>
      <c r="E29" s="196"/>
      <c r="F29" s="199"/>
      <c r="G29" s="196"/>
      <c r="H29" s="196"/>
      <c r="I29" s="192"/>
    </row>
    <row r="30" customFormat="false" ht="18.75" hidden="false" customHeight="false" outlineLevel="0" collapsed="false">
      <c r="A30" s="192"/>
      <c r="B30" s="137"/>
      <c r="C30" s="198"/>
      <c r="D30" s="199"/>
      <c r="E30" s="199"/>
      <c r="F30" s="199"/>
      <c r="G30" s="199"/>
      <c r="H30" s="199"/>
      <c r="I30" s="192"/>
    </row>
    <row r="31" customFormat="false" ht="18.75" hidden="false" customHeight="false" outlineLevel="0" collapsed="false">
      <c r="A31" s="192"/>
      <c r="B31" s="138"/>
      <c r="C31" s="198"/>
      <c r="D31" s="139"/>
      <c r="E31" s="139"/>
      <c r="F31" s="139"/>
      <c r="G31" s="139"/>
      <c r="H31" s="139"/>
      <c r="I31" s="192"/>
    </row>
    <row r="32" customFormat="false" ht="18.75" hidden="false" customHeight="false" outlineLevel="0" collapsed="false">
      <c r="A32" s="192"/>
      <c r="B32" s="192"/>
      <c r="C32" s="192"/>
      <c r="D32" s="197"/>
      <c r="E32" s="192"/>
      <c r="F32" s="197"/>
      <c r="G32" s="192"/>
      <c r="H32" s="197"/>
      <c r="I32" s="192"/>
    </row>
    <row r="33" customFormat="false" ht="12.75" hidden="false" customHeight="false" outlineLevel="0" collapsed="false">
      <c r="B33" s="6"/>
      <c r="C33" s="6"/>
      <c r="D33" s="6"/>
      <c r="E33" s="6"/>
      <c r="F33" s="6"/>
      <c r="G33" s="6"/>
      <c r="H33" s="6"/>
      <c r="I33" s="6"/>
    </row>
    <row r="34" customFormat="false" ht="12.75" hidden="false" customHeight="false" outlineLevel="0" collapsed="false">
      <c r="B34" s="6"/>
      <c r="C34" s="6"/>
      <c r="D34" s="6"/>
      <c r="E34" s="6"/>
      <c r="F34" s="6"/>
      <c r="G34" s="6"/>
      <c r="H34" s="6"/>
      <c r="I34" s="6"/>
    </row>
    <row r="35" customFormat="false" ht="12.75" hidden="false" customHeight="false" outlineLevel="0" collapsed="false">
      <c r="B35" s="6"/>
      <c r="C35" s="6"/>
      <c r="D35" s="6"/>
      <c r="E35" s="6"/>
      <c r="F35" s="6"/>
      <c r="G35" s="6"/>
      <c r="H35" s="6"/>
      <c r="I35" s="6"/>
    </row>
  </sheetData>
  <mergeCells count="18">
    <mergeCell ref="A1:F1"/>
    <mergeCell ref="A2:C2"/>
    <mergeCell ref="A3:C3"/>
    <mergeCell ref="D3:I3"/>
    <mergeCell ref="A5:I7"/>
    <mergeCell ref="A8:A9"/>
    <mergeCell ref="B8:B9"/>
    <mergeCell ref="C8:C9"/>
    <mergeCell ref="D8:I8"/>
    <mergeCell ref="D9:E9"/>
    <mergeCell ref="F9:G9"/>
    <mergeCell ref="H9:I9"/>
    <mergeCell ref="A16:B16"/>
    <mergeCell ref="C16:C17"/>
    <mergeCell ref="A17:B17"/>
    <mergeCell ref="A19:I19"/>
    <mergeCell ref="D30:H30"/>
    <mergeCell ref="D31:H31"/>
  </mergeCells>
  <printOptions headings="false" gridLines="false" gridLinesSet="true" horizontalCentered="true" verticalCentered="false"/>
  <pageMargins left="0.708333333333333" right="0.708333333333333" top="0.747916666666667" bottom="0.747916666666667" header="0.511805555555555" footer="0.511805555555555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LibreOffice/7.1.5.2$Windows_X86_64 LibreOffice_project/85f04e9f809797b8199d13c421bd8a2b025d52b5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2014-04-25T18:34:53Z</dcterms:created>
  <dc:creator>Engenharia</dc:creator>
  <dc:description/>
  <dc:language>pt-BR</dc:language>
  <cp:lastModifiedBy/>
  <cp:lastPrinted>2021-11-10T11:53:08Z</cp:lastPrinted>
  <dcterms:modified xsi:type="dcterms:W3CDTF">2021-11-17T10:51:46Z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